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<sst xmlns="http://schemas.openxmlformats.org/spreadsheetml/2006/main" count="50" uniqueCount="45">
  <si>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по распределению платы за содержание и ремонт жилого помещения от собственников проживающих по адресу: </t>
  </si>
  <si>
    <t>№ п/п</t>
  </si>
  <si>
    <t>Наименование работ</t>
  </si>
  <si>
    <t>План</t>
  </si>
  <si>
    <t>остаток ден средств на дому за 2013г</t>
  </si>
  <si>
    <t>Ст-ть 1 кв.м</t>
  </si>
  <si>
    <t>Общая площадь</t>
  </si>
  <si>
    <t>Итого за месяц</t>
  </si>
  <si>
    <t xml:space="preserve"> </t>
  </si>
  <si>
    <t>ИТОГО</t>
  </si>
  <si>
    <t xml:space="preserve">Аварийное обслуживание </t>
  </si>
  <si>
    <t xml:space="preserve">Обслуживание внутридомового газового оборудывания </t>
  </si>
  <si>
    <t>Замеры  изоляции  сопротивления</t>
  </si>
  <si>
    <t>Услуги по вывозке мусора</t>
  </si>
  <si>
    <t>оплачено</t>
  </si>
  <si>
    <t>начислено</t>
  </si>
  <si>
    <t>долг</t>
  </si>
  <si>
    <t>площадь</t>
  </si>
  <si>
    <t>Фактические расходы</t>
  </si>
  <si>
    <t xml:space="preserve">Налог 1% </t>
  </si>
  <si>
    <t>руб</t>
  </si>
  <si>
    <t xml:space="preserve">РИЦ  4,4% </t>
  </si>
  <si>
    <t xml:space="preserve">Собрано : </t>
  </si>
  <si>
    <t xml:space="preserve">остаток по плану </t>
  </si>
  <si>
    <t>разница между РКЦ</t>
  </si>
  <si>
    <t>долг 1,07,2014</t>
  </si>
  <si>
    <t>Июль  - Декабрь 2014 года тариф 6,31</t>
  </si>
  <si>
    <t>Итого за 6 мес.</t>
  </si>
  <si>
    <t>Июль</t>
  </si>
  <si>
    <t xml:space="preserve">Август  </t>
  </si>
  <si>
    <t>Сентябрь</t>
  </si>
  <si>
    <t>Октябрь</t>
  </si>
  <si>
    <t>Ноябрь</t>
  </si>
  <si>
    <t>Декабрь</t>
  </si>
  <si>
    <t>итого израсходованно за 2е полугодие 2014г</t>
  </si>
  <si>
    <t xml:space="preserve">Остаток ден. средств на по плану 01.01.15г </t>
  </si>
  <si>
    <t>ул.Кооперативная  д.7</t>
  </si>
  <si>
    <t>Управление управляющей организацией</t>
  </si>
  <si>
    <t>Косметический ремонт подъездов(побелка,покраска)</t>
  </si>
  <si>
    <t>Отчет управляющей компании</t>
  </si>
  <si>
    <t>Проведение технических осмотров и устранение незначительных  неиспраностей в системе вентиляции,дымоудаления,электрических устройств,ремонт и укрепление входных дверей.</t>
  </si>
  <si>
    <t>Прочистка и проверка  дымовентиляционных каналов.</t>
  </si>
  <si>
    <t>Фактические расходы на 1 января 2015 г</t>
  </si>
  <si>
    <t xml:space="preserve">Начислено ООО"РИЦ-Регион" за 6 месяцев : </t>
  </si>
  <si>
    <t xml:space="preserve">Долг населения на 01 января  2015 года :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</si>
</sst>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2" fontId="8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/>
    </xf>
    <xf numFmtId="2" fontId="8" fillId="0" borderId="3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0" xfId="0" applyBorder="1" applyAlignment="1">
      <alignment/>
    </xf>
    <xf numFmtId="0" fontId="8" fillId="0" borderId="3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H43" sqref="H43"/>
    </sheetView>
  </sheetViews>
  <sheetFormatPr defaultColWidth="9.140625" defaultRowHeight="15"/>
  <cols>
    <col min="1" max="1" width="9.28125" style="0" customWidth="1"/>
    <col min="2" max="2" width="43.421875" style="0" customWidth="1"/>
    <col min="3" max="3" width="10.421875" style="0" customWidth="1"/>
    <col min="4" max="4" width="12.140625" style="0" customWidth="1"/>
    <col min="5" max="12" width="9.28125" style="0" customWidth="1"/>
    <col min="13" max="13" width="10.421875" style="0" customWidth="1"/>
    <col min="14" max="14" width="9.28125" style="0" customWidth="1"/>
  </cols>
  <sheetData>
    <row r="1" spans="1:14" ht="20.2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75">
      <c r="A3" s="28" t="s">
        <v>36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ht="18.75">
      <c r="A4" s="2"/>
    </row>
    <row r="5" spans="1:14" ht="18.75">
      <c r="A5" s="28" t="s">
        <v>26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5" ht="19.5" thickBot="1">
      <c r="A6" s="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.75" customHeight="1" thickBot="1">
      <c r="A7" s="29" t="s">
        <v>1</v>
      </c>
      <c r="B7" s="30" t="s">
        <v>2</v>
      </c>
      <c r="C7" s="30" t="s">
        <v>3</v>
      </c>
      <c r="D7" s="30"/>
      <c r="E7" s="30"/>
      <c r="F7" s="30"/>
      <c r="G7" s="30"/>
      <c r="H7" s="30" t="s">
        <v>18</v>
      </c>
      <c r="I7" s="30"/>
      <c r="J7" s="30"/>
      <c r="K7" s="30"/>
      <c r="L7" s="30"/>
      <c r="M7" s="30"/>
      <c r="N7" s="30"/>
      <c r="O7" s="20"/>
    </row>
    <row r="8" spans="1:15" ht="111" thickBot="1">
      <c r="A8" s="29"/>
      <c r="B8" s="30"/>
      <c r="C8" s="7" t="s">
        <v>4</v>
      </c>
      <c r="D8" s="7" t="s">
        <v>5</v>
      </c>
      <c r="E8" s="7" t="s">
        <v>6</v>
      </c>
      <c r="F8" s="7" t="s">
        <v>7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7" t="s">
        <v>34</v>
      </c>
      <c r="O8" s="26" t="s">
        <v>35</v>
      </c>
    </row>
    <row r="9" spans="1:15" ht="32.25" thickBot="1">
      <c r="A9" s="3">
        <v>1</v>
      </c>
      <c r="B9" s="8" t="s">
        <v>37</v>
      </c>
      <c r="C9" s="9">
        <v>0</v>
      </c>
      <c r="D9" s="19">
        <v>1.3</v>
      </c>
      <c r="E9" s="20">
        <v>626.82</v>
      </c>
      <c r="F9" s="10">
        <f>E9*D9</f>
        <v>814.8660000000001</v>
      </c>
      <c r="G9" s="10">
        <f>F9*6</f>
        <v>4889.196000000001</v>
      </c>
      <c r="H9" s="10">
        <f>E9*D9</f>
        <v>814.8660000000001</v>
      </c>
      <c r="I9" s="11">
        <f>E9*D9</f>
        <v>814.8660000000001</v>
      </c>
      <c r="J9" s="11">
        <f>E9*D9</f>
        <v>814.8660000000001</v>
      </c>
      <c r="K9" s="11">
        <f>E9*D9</f>
        <v>814.8660000000001</v>
      </c>
      <c r="L9" s="11">
        <f aca="true" t="shared" si="0" ref="L9:L14">E9*D9</f>
        <v>814.8660000000001</v>
      </c>
      <c r="M9" s="11">
        <f>E9*D9</f>
        <v>814.8660000000001</v>
      </c>
      <c r="N9" s="10">
        <f>SUM(H9:M9)</f>
        <v>4889.196000000001</v>
      </c>
      <c r="O9" s="10">
        <f>C9+G9-N9</f>
        <v>0</v>
      </c>
    </row>
    <row r="10" spans="1:15" ht="32.25" thickBot="1">
      <c r="A10" s="3">
        <v>2</v>
      </c>
      <c r="B10" s="8" t="s">
        <v>41</v>
      </c>
      <c r="C10" s="9">
        <v>1974.48</v>
      </c>
      <c r="D10" s="19">
        <v>0.63</v>
      </c>
      <c r="E10" s="20">
        <v>626.82</v>
      </c>
      <c r="F10" s="10">
        <f aca="true" t="shared" si="1" ref="F10:F16">E10*D10</f>
        <v>394.89660000000003</v>
      </c>
      <c r="G10" s="10">
        <f aca="true" t="shared" si="2" ref="G10:G16">F10*6</f>
        <v>2369.3796</v>
      </c>
      <c r="H10" s="10"/>
      <c r="I10" s="11"/>
      <c r="J10" s="11"/>
      <c r="K10" s="11"/>
      <c r="L10" s="11"/>
      <c r="M10" s="11"/>
      <c r="N10" s="10">
        <f aca="true" t="shared" si="3" ref="N10:N16">SUM(H10:M10)</f>
        <v>0</v>
      </c>
      <c r="O10" s="10">
        <f aca="true" t="shared" si="4" ref="O10:O16">C10+G10-N10</f>
        <v>4343.8596</v>
      </c>
    </row>
    <row r="11" spans="1:15" ht="95.25" thickBot="1">
      <c r="A11" s="3">
        <v>3</v>
      </c>
      <c r="B11" s="8" t="s">
        <v>40</v>
      </c>
      <c r="C11" s="9">
        <v>0</v>
      </c>
      <c r="D11" s="19">
        <v>0.76</v>
      </c>
      <c r="E11" s="20">
        <v>626.82</v>
      </c>
      <c r="F11" s="10">
        <f t="shared" si="1"/>
        <v>476.38320000000004</v>
      </c>
      <c r="G11" s="10">
        <f t="shared" si="2"/>
        <v>2858.2992000000004</v>
      </c>
      <c r="H11" s="10">
        <f aca="true" t="shared" si="5" ref="H10:H16">E11*D11</f>
        <v>476.38320000000004</v>
      </c>
      <c r="I11" s="11">
        <f>E11*D11</f>
        <v>476.38320000000004</v>
      </c>
      <c r="J11" s="11">
        <f>E11*D11</f>
        <v>476.38320000000004</v>
      </c>
      <c r="K11" s="11">
        <f>E11*D11</f>
        <v>476.38320000000004</v>
      </c>
      <c r="L11" s="11">
        <f t="shared" si="0"/>
        <v>476.38320000000004</v>
      </c>
      <c r="M11" s="11">
        <f>E11*D11</f>
        <v>476.38320000000004</v>
      </c>
      <c r="N11" s="10">
        <f t="shared" si="3"/>
        <v>2858.2992000000004</v>
      </c>
      <c r="O11" s="10">
        <f t="shared" si="4"/>
        <v>0</v>
      </c>
    </row>
    <row r="12" spans="1:15" ht="16.5" thickBot="1">
      <c r="A12" s="3">
        <v>4</v>
      </c>
      <c r="B12" s="8" t="s">
        <v>13</v>
      </c>
      <c r="C12" s="9">
        <v>0</v>
      </c>
      <c r="D12" s="19">
        <v>1.61</v>
      </c>
      <c r="E12" s="20">
        <v>626.82</v>
      </c>
      <c r="F12" s="10">
        <f t="shared" si="1"/>
        <v>1009.1802000000001</v>
      </c>
      <c r="G12" s="10">
        <f t="shared" si="2"/>
        <v>6055.0812000000005</v>
      </c>
      <c r="H12" s="10">
        <f t="shared" si="5"/>
        <v>1009.1802000000001</v>
      </c>
      <c r="I12" s="11">
        <f>E12*D12</f>
        <v>1009.1802000000001</v>
      </c>
      <c r="J12" s="11">
        <f>E12*D12</f>
        <v>1009.1802000000001</v>
      </c>
      <c r="K12" s="11">
        <f>E12*D12</f>
        <v>1009.1802000000001</v>
      </c>
      <c r="L12" s="11">
        <f t="shared" si="0"/>
        <v>1009.1802000000001</v>
      </c>
      <c r="M12" s="11">
        <f>E12*D12</f>
        <v>1009.1802000000001</v>
      </c>
      <c r="N12" s="10">
        <f t="shared" si="3"/>
        <v>6055.0812000000005</v>
      </c>
      <c r="O12" s="10">
        <f t="shared" si="4"/>
        <v>0</v>
      </c>
    </row>
    <row r="13" spans="1:15" ht="32.25" thickBot="1">
      <c r="A13" s="3">
        <v>5</v>
      </c>
      <c r="B13" s="8" t="s">
        <v>11</v>
      </c>
      <c r="C13" s="9">
        <v>0</v>
      </c>
      <c r="D13" s="19">
        <v>0.16</v>
      </c>
      <c r="E13" s="20">
        <v>626.82</v>
      </c>
      <c r="F13" s="10">
        <f t="shared" si="1"/>
        <v>100.2912</v>
      </c>
      <c r="G13" s="10">
        <f t="shared" si="2"/>
        <v>601.7472</v>
      </c>
      <c r="H13" s="10">
        <f t="shared" si="5"/>
        <v>100.2912</v>
      </c>
      <c r="I13" s="11">
        <f>E13*D13</f>
        <v>100.2912</v>
      </c>
      <c r="J13" s="11">
        <f>E13*D13</f>
        <v>100.2912</v>
      </c>
      <c r="K13" s="11">
        <f>E13*D13</f>
        <v>100.2912</v>
      </c>
      <c r="L13" s="11">
        <f t="shared" si="0"/>
        <v>100.2912</v>
      </c>
      <c r="M13" s="11">
        <f>E13*D13</f>
        <v>100.2912</v>
      </c>
      <c r="N13" s="10">
        <f t="shared" si="3"/>
        <v>601.7472</v>
      </c>
      <c r="O13" s="10">
        <f t="shared" si="4"/>
        <v>0</v>
      </c>
    </row>
    <row r="14" spans="1:18" ht="16.5" thickBot="1">
      <c r="A14" s="3">
        <v>6</v>
      </c>
      <c r="B14" s="8" t="s">
        <v>10</v>
      </c>
      <c r="C14" s="9">
        <v>0</v>
      </c>
      <c r="D14" s="19">
        <v>1.28</v>
      </c>
      <c r="E14" s="20">
        <v>626.82</v>
      </c>
      <c r="F14" s="10">
        <f t="shared" si="1"/>
        <v>802.3296</v>
      </c>
      <c r="G14" s="10">
        <f t="shared" si="2"/>
        <v>4813.9776</v>
      </c>
      <c r="H14" s="10">
        <f t="shared" si="5"/>
        <v>802.3296</v>
      </c>
      <c r="I14" s="11">
        <f>E14*D14</f>
        <v>802.3296</v>
      </c>
      <c r="J14" s="11">
        <f>E14*D14</f>
        <v>802.3296</v>
      </c>
      <c r="K14" s="11">
        <f>E14*D14</f>
        <v>802.3296</v>
      </c>
      <c r="L14" s="11">
        <f t="shared" si="0"/>
        <v>802.3296</v>
      </c>
      <c r="M14" s="11">
        <f>E14*D14</f>
        <v>802.3296</v>
      </c>
      <c r="N14" s="10">
        <f t="shared" si="3"/>
        <v>4813.9776</v>
      </c>
      <c r="O14" s="10">
        <f t="shared" si="4"/>
        <v>0</v>
      </c>
      <c r="R14" t="s">
        <v>8</v>
      </c>
    </row>
    <row r="15" spans="1:15" ht="32.25" thickBot="1">
      <c r="A15" s="3">
        <v>7</v>
      </c>
      <c r="B15" s="8" t="s">
        <v>38</v>
      </c>
      <c r="C15" s="9">
        <v>1316.32</v>
      </c>
      <c r="D15" s="19">
        <v>0.42</v>
      </c>
      <c r="E15" s="20">
        <v>626.82</v>
      </c>
      <c r="F15" s="10">
        <f t="shared" si="1"/>
        <v>263.2644</v>
      </c>
      <c r="G15" s="10">
        <f t="shared" si="2"/>
        <v>1579.5864000000001</v>
      </c>
      <c r="H15" s="10"/>
      <c r="I15" s="11"/>
      <c r="J15" s="11"/>
      <c r="K15" s="11"/>
      <c r="L15" s="11"/>
      <c r="M15" s="11"/>
      <c r="N15" s="10">
        <f t="shared" si="3"/>
        <v>0</v>
      </c>
      <c r="O15" s="10">
        <f t="shared" si="4"/>
        <v>2895.9064</v>
      </c>
    </row>
    <row r="16" spans="1:15" ht="16.5" thickBot="1">
      <c r="A16" s="3">
        <v>8</v>
      </c>
      <c r="B16" s="8" t="s">
        <v>12</v>
      </c>
      <c r="C16" s="9">
        <v>0</v>
      </c>
      <c r="D16" s="19">
        <v>0.15</v>
      </c>
      <c r="E16" s="20">
        <v>626.82</v>
      </c>
      <c r="F16" s="10">
        <f t="shared" si="1"/>
        <v>94.02300000000001</v>
      </c>
      <c r="G16" s="10">
        <f t="shared" si="2"/>
        <v>564.138</v>
      </c>
      <c r="H16" s="10">
        <f t="shared" si="5"/>
        <v>94.02300000000001</v>
      </c>
      <c r="I16" s="11">
        <f>E16*D16</f>
        <v>94.02300000000001</v>
      </c>
      <c r="J16" s="11">
        <f>E16*D16</f>
        <v>94.02300000000001</v>
      </c>
      <c r="K16" s="11">
        <f>E16*D16</f>
        <v>94.02300000000001</v>
      </c>
      <c r="L16" s="11">
        <f>E16*D16</f>
        <v>94.02300000000001</v>
      </c>
      <c r="M16" s="11">
        <f>E16*D16</f>
        <v>94.02300000000001</v>
      </c>
      <c r="N16" s="10">
        <f t="shared" si="3"/>
        <v>564.138</v>
      </c>
      <c r="O16" s="10">
        <f t="shared" si="4"/>
        <v>0</v>
      </c>
    </row>
    <row r="17" spans="1:15" ht="16.5" thickBot="1">
      <c r="A17" s="3">
        <v>9</v>
      </c>
      <c r="B17" s="12" t="s">
        <v>9</v>
      </c>
      <c r="C17" s="9">
        <f>SUM(C9:C16)</f>
        <v>3290.8</v>
      </c>
      <c r="D17" s="19">
        <f>SUM(D9:D16)</f>
        <v>6.310000000000001</v>
      </c>
      <c r="E17" s="21"/>
      <c r="F17" s="10">
        <f>SUM(F9:F16)</f>
        <v>3955.2342000000003</v>
      </c>
      <c r="G17" s="10">
        <f>SUM(G9:G16)</f>
        <v>23731.4052</v>
      </c>
      <c r="H17" s="10">
        <f>SUM(H9:H16)</f>
        <v>3297.0732000000007</v>
      </c>
      <c r="I17" s="11">
        <f aca="true" t="shared" si="6" ref="I17:N17">SUM(I9:I16)</f>
        <v>3297.0732000000007</v>
      </c>
      <c r="J17" s="11">
        <f t="shared" si="6"/>
        <v>3297.0732000000007</v>
      </c>
      <c r="K17" s="11">
        <f t="shared" si="6"/>
        <v>3297.0732000000007</v>
      </c>
      <c r="L17" s="11">
        <f t="shared" si="6"/>
        <v>3297.0732000000007</v>
      </c>
      <c r="M17" s="11">
        <f t="shared" si="6"/>
        <v>3297.0732000000007</v>
      </c>
      <c r="N17" s="11">
        <f t="shared" si="6"/>
        <v>19782.4392</v>
      </c>
      <c r="O17" s="10">
        <f>SUM(O9:O16)</f>
        <v>7239.766</v>
      </c>
    </row>
    <row r="18" spans="1:15" ht="15.75">
      <c r="A18" s="4"/>
      <c r="B18" s="13"/>
      <c r="C18" s="14"/>
      <c r="D18" s="14"/>
      <c r="E18" s="15"/>
      <c r="F18" s="15"/>
      <c r="G18" s="15"/>
      <c r="H18" s="16"/>
      <c r="I18" s="16"/>
      <c r="J18" s="16"/>
      <c r="K18" s="16"/>
      <c r="L18" s="16"/>
      <c r="M18" s="16"/>
      <c r="N18" s="17"/>
      <c r="O18" s="6"/>
    </row>
    <row r="19" spans="1:15" ht="15.75">
      <c r="A19" s="4"/>
      <c r="B19" s="13"/>
      <c r="C19" s="14"/>
      <c r="D19" s="14"/>
      <c r="E19" s="15"/>
      <c r="F19" s="15"/>
      <c r="G19" s="15"/>
      <c r="H19" s="16"/>
      <c r="I19" s="16"/>
      <c r="J19" s="16"/>
      <c r="K19" s="16"/>
      <c r="L19" s="16"/>
      <c r="M19" s="16"/>
      <c r="N19" s="17"/>
      <c r="O19" s="6"/>
    </row>
    <row r="20" spans="1:15" ht="18.75">
      <c r="A20" s="2"/>
      <c r="B20" s="18" t="s">
        <v>43</v>
      </c>
      <c r="C20" s="22">
        <f>D71</f>
        <v>23731.439999999995</v>
      </c>
      <c r="D20" s="6" t="s">
        <v>20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8.75">
      <c r="A21" s="5"/>
      <c r="B21" s="6" t="s">
        <v>22</v>
      </c>
      <c r="C21" s="6">
        <f>E71</f>
        <v>23949.189999999995</v>
      </c>
      <c r="D21" s="6" t="s">
        <v>20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ht="15.75">
      <c r="B22" s="6" t="s">
        <v>44</v>
      </c>
      <c r="C22" s="6">
        <f>F71</f>
        <v>3052.9800000000005</v>
      </c>
      <c r="D22" s="6" t="s">
        <v>20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4" ht="15.75">
      <c r="B23" s="6" t="s">
        <v>42</v>
      </c>
      <c r="C23" s="22">
        <f>N17</f>
        <v>19782.4392</v>
      </c>
      <c r="D23" t="s">
        <v>20</v>
      </c>
    </row>
    <row r="24" spans="2:4" ht="15.75">
      <c r="B24" s="6" t="s">
        <v>21</v>
      </c>
      <c r="C24">
        <f>C21*0.044</f>
        <v>1053.7643599999997</v>
      </c>
      <c r="D24" t="s">
        <v>20</v>
      </c>
    </row>
    <row r="25" spans="2:4" ht="15.75">
      <c r="B25" s="6" t="s">
        <v>19</v>
      </c>
      <c r="C25">
        <f>C21*0.01</f>
        <v>239.49189999999996</v>
      </c>
      <c r="D25" t="s">
        <v>20</v>
      </c>
    </row>
    <row r="28" spans="2:3" ht="15">
      <c r="B28" t="s">
        <v>23</v>
      </c>
      <c r="C28" s="23">
        <f>O17</f>
        <v>7239.766</v>
      </c>
    </row>
    <row r="31" spans="2:3" ht="15">
      <c r="B31" t="s">
        <v>24</v>
      </c>
      <c r="C31" s="23">
        <f>G17-D71</f>
        <v>-0.03479999999399297</v>
      </c>
    </row>
    <row r="33" spans="1:6" ht="15">
      <c r="A33" s="25"/>
      <c r="B33" s="25"/>
      <c r="C33" s="25"/>
      <c r="D33" s="25"/>
      <c r="E33" s="25"/>
      <c r="F33" s="25"/>
    </row>
    <row r="34" spans="1:6" ht="15">
      <c r="A34" s="25"/>
      <c r="B34" s="25"/>
      <c r="C34" s="25"/>
      <c r="D34" s="25"/>
      <c r="E34" s="25"/>
      <c r="F34" s="25"/>
    </row>
    <row r="35" spans="1:6" ht="15">
      <c r="A35" s="25"/>
      <c r="B35" s="25"/>
      <c r="C35" s="25"/>
      <c r="D35" s="25"/>
      <c r="E35" s="25"/>
      <c r="F35" s="25"/>
    </row>
    <row r="36" spans="1:6" ht="15">
      <c r="A36" s="25"/>
      <c r="B36" s="25"/>
      <c r="C36" s="25"/>
      <c r="D36" s="25"/>
      <c r="E36" s="25"/>
      <c r="F36" s="25"/>
    </row>
    <row r="37" spans="1:6" ht="15">
      <c r="A37" s="25"/>
      <c r="B37" s="25"/>
      <c r="C37" s="25"/>
      <c r="D37" s="25"/>
      <c r="E37" s="25"/>
      <c r="F37" s="25"/>
    </row>
    <row r="38" spans="1:6" ht="15">
      <c r="A38" s="25"/>
      <c r="B38" s="25"/>
      <c r="C38" s="25"/>
      <c r="D38" s="25"/>
      <c r="E38" s="25"/>
      <c r="F38" s="25"/>
    </row>
    <row r="39" spans="1:6" ht="15">
      <c r="A39" s="25"/>
      <c r="B39" s="25"/>
      <c r="C39" s="25"/>
      <c r="D39" s="25"/>
      <c r="E39" s="25"/>
      <c r="F39" s="25"/>
    </row>
    <row r="40" spans="1:6" ht="15">
      <c r="A40" s="25"/>
      <c r="B40" s="25"/>
      <c r="C40" s="25"/>
      <c r="D40" s="25"/>
      <c r="E40" s="25"/>
      <c r="F40" s="25"/>
    </row>
    <row r="41" spans="1:6" ht="15">
      <c r="A41" s="25"/>
      <c r="B41" s="25"/>
      <c r="C41" s="25"/>
      <c r="D41" s="25"/>
      <c r="E41" s="25"/>
      <c r="F41" s="25"/>
    </row>
    <row r="42" spans="1:6" ht="15">
      <c r="A42" s="25"/>
      <c r="B42" s="25"/>
      <c r="C42" s="25"/>
      <c r="D42" s="25"/>
      <c r="E42" s="25"/>
      <c r="F42" s="25"/>
    </row>
    <row r="43" spans="1:6" ht="15">
      <c r="A43" s="25"/>
      <c r="B43" s="25"/>
      <c r="C43" s="25"/>
      <c r="D43" s="25"/>
      <c r="E43" s="25"/>
      <c r="F43" s="25"/>
    </row>
    <row r="44" spans="1:6" ht="15">
      <c r="A44" s="25"/>
      <c r="B44" s="25"/>
      <c r="C44" s="25"/>
      <c r="D44" s="25"/>
      <c r="E44" s="25"/>
      <c r="F44" s="25"/>
    </row>
    <row r="45" spans="1:6" ht="15">
      <c r="A45" s="25"/>
      <c r="B45" s="25"/>
      <c r="C45" s="25"/>
      <c r="D45" s="25"/>
      <c r="E45" s="25"/>
      <c r="F45" s="25"/>
    </row>
    <row r="46" spans="1:6" ht="15">
      <c r="A46" s="25"/>
      <c r="B46" s="25"/>
      <c r="C46" s="25"/>
      <c r="D46" s="25"/>
      <c r="E46" s="25"/>
      <c r="F46" s="25"/>
    </row>
    <row r="47" spans="1:6" ht="15">
      <c r="A47" s="25"/>
      <c r="B47" s="25"/>
      <c r="C47" s="25"/>
      <c r="D47" s="25"/>
      <c r="E47" s="25"/>
      <c r="F47" s="25"/>
    </row>
    <row r="48" spans="1:6" ht="15">
      <c r="A48" s="25"/>
      <c r="B48" s="25"/>
      <c r="C48" s="25"/>
      <c r="D48" s="25"/>
      <c r="E48" s="25"/>
      <c r="F48" s="25"/>
    </row>
    <row r="49" spans="1:6" ht="15">
      <c r="A49" s="25"/>
      <c r="B49" s="25"/>
      <c r="C49" s="25"/>
      <c r="D49" s="25"/>
      <c r="E49" s="25"/>
      <c r="F49" s="25"/>
    </row>
    <row r="50" spans="1:6" ht="15">
      <c r="A50" s="25"/>
      <c r="B50" s="25"/>
      <c r="C50" s="25"/>
      <c r="D50" s="25"/>
      <c r="E50" s="25"/>
      <c r="F50" s="25"/>
    </row>
    <row r="54" spans="2:6" ht="30">
      <c r="B54" s="24" t="s">
        <v>17</v>
      </c>
      <c r="C54" s="24" t="s">
        <v>25</v>
      </c>
      <c r="D54" s="24" t="s">
        <v>15</v>
      </c>
      <c r="E54" s="24" t="s">
        <v>14</v>
      </c>
      <c r="F54" s="24" t="s">
        <v>16</v>
      </c>
    </row>
    <row r="55" spans="2:6" ht="15">
      <c r="B55" s="24">
        <v>41</v>
      </c>
      <c r="C55" s="24">
        <v>0</v>
      </c>
      <c r="D55" s="24">
        <v>1552.26</v>
      </c>
      <c r="E55" s="24">
        <v>1552.26</v>
      </c>
      <c r="F55" s="24">
        <f>C55+D55-E55</f>
        <v>0</v>
      </c>
    </row>
    <row r="56" spans="2:6" ht="15">
      <c r="B56" s="24">
        <v>50</v>
      </c>
      <c r="C56" s="24">
        <v>0</v>
      </c>
      <c r="D56" s="24">
        <v>1893</v>
      </c>
      <c r="E56" s="24">
        <v>1893</v>
      </c>
      <c r="F56" s="24">
        <f aca="true" t="shared" si="7" ref="F56:F70">C56+D56-E56</f>
        <v>0</v>
      </c>
    </row>
    <row r="57" spans="2:6" ht="15">
      <c r="B57" s="24">
        <v>31</v>
      </c>
      <c r="C57" s="24">
        <v>0</v>
      </c>
      <c r="D57" s="24">
        <v>1173.66</v>
      </c>
      <c r="E57" s="24">
        <v>1173.66</v>
      </c>
      <c r="F57" s="24">
        <f t="shared" si="7"/>
        <v>0</v>
      </c>
    </row>
    <row r="58" spans="2:6" ht="15">
      <c r="B58" s="24">
        <v>31</v>
      </c>
      <c r="C58" s="24">
        <v>391.22</v>
      </c>
      <c r="D58" s="24">
        <v>1173.66</v>
      </c>
      <c r="E58" s="24">
        <v>788.64</v>
      </c>
      <c r="F58" s="24">
        <f t="shared" si="7"/>
        <v>776.2400000000001</v>
      </c>
    </row>
    <row r="59" spans="2:6" ht="15">
      <c r="B59" s="24">
        <v>56.7</v>
      </c>
      <c r="C59" s="24">
        <v>0</v>
      </c>
      <c r="D59" s="24">
        <v>2146.68</v>
      </c>
      <c r="E59" s="24">
        <v>2146.68</v>
      </c>
      <c r="F59" s="24">
        <f t="shared" si="7"/>
        <v>0</v>
      </c>
    </row>
    <row r="60" spans="2:6" ht="15">
      <c r="B60" s="24">
        <v>41.04</v>
      </c>
      <c r="C60" s="24">
        <v>0</v>
      </c>
      <c r="D60" s="24">
        <v>1553.76</v>
      </c>
      <c r="E60" s="24">
        <v>1553.76</v>
      </c>
      <c r="F60" s="24">
        <f t="shared" si="7"/>
        <v>0</v>
      </c>
    </row>
    <row r="61" spans="2:6" ht="15">
      <c r="B61" s="24">
        <v>31</v>
      </c>
      <c r="C61" s="24">
        <v>978.05</v>
      </c>
      <c r="D61" s="24">
        <v>1173.66</v>
      </c>
      <c r="E61" s="24">
        <v>2151.71</v>
      </c>
      <c r="F61" s="24">
        <f t="shared" si="7"/>
        <v>0</v>
      </c>
    </row>
    <row r="62" spans="2:6" ht="15">
      <c r="B62" s="24">
        <v>41.41</v>
      </c>
      <c r="C62" s="24">
        <v>0</v>
      </c>
      <c r="D62" s="24">
        <v>1567.8</v>
      </c>
      <c r="E62" s="24">
        <v>1567.8</v>
      </c>
      <c r="F62" s="24">
        <f t="shared" si="7"/>
        <v>0</v>
      </c>
    </row>
    <row r="63" spans="2:6" ht="15">
      <c r="B63" s="24">
        <v>50</v>
      </c>
      <c r="C63" s="24">
        <v>315.5</v>
      </c>
      <c r="D63" s="24">
        <v>1893</v>
      </c>
      <c r="E63" s="24">
        <v>1893</v>
      </c>
      <c r="F63" s="24">
        <f t="shared" si="7"/>
        <v>315.5</v>
      </c>
    </row>
    <row r="64" spans="2:6" ht="15">
      <c r="B64" s="24">
        <v>44.67</v>
      </c>
      <c r="C64" s="24">
        <v>563.74</v>
      </c>
      <c r="D64" s="24">
        <v>1691.22</v>
      </c>
      <c r="E64" s="24">
        <v>1315.94</v>
      </c>
      <c r="F64" s="24">
        <f t="shared" si="7"/>
        <v>939.02</v>
      </c>
    </row>
    <row r="65" spans="2:6" ht="15">
      <c r="B65" s="24">
        <v>26</v>
      </c>
      <c r="C65" s="24">
        <v>164.06</v>
      </c>
      <c r="D65" s="24">
        <v>984.36</v>
      </c>
      <c r="E65" s="24">
        <v>984.36</v>
      </c>
      <c r="F65" s="24">
        <f t="shared" si="7"/>
        <v>164.06000000000006</v>
      </c>
    </row>
    <row r="66" spans="2:6" ht="15">
      <c r="B66" s="24">
        <v>40</v>
      </c>
      <c r="C66" s="24">
        <v>252.4</v>
      </c>
      <c r="D66" s="24">
        <v>1514.4</v>
      </c>
      <c r="E66" s="24">
        <v>1514.4</v>
      </c>
      <c r="F66" s="24">
        <f t="shared" si="7"/>
        <v>252.4000000000001</v>
      </c>
    </row>
    <row r="67" spans="2:6" ht="15">
      <c r="B67" s="24">
        <v>48</v>
      </c>
      <c r="C67" s="24">
        <v>302.88</v>
      </c>
      <c r="D67" s="24">
        <v>1817.28</v>
      </c>
      <c r="E67" s="24">
        <v>1817.28</v>
      </c>
      <c r="F67" s="24">
        <f t="shared" si="7"/>
        <v>302.8799999999999</v>
      </c>
    </row>
    <row r="68" spans="2:6" ht="15">
      <c r="B68" s="24">
        <v>12</v>
      </c>
      <c r="C68" s="24">
        <v>0</v>
      </c>
      <c r="D68" s="24">
        <v>454.32</v>
      </c>
      <c r="E68" s="24">
        <v>454.32</v>
      </c>
      <c r="F68" s="24">
        <f t="shared" si="7"/>
        <v>0</v>
      </c>
    </row>
    <row r="69" spans="2:6" ht="15">
      <c r="B69" s="24">
        <v>48</v>
      </c>
      <c r="C69" s="24">
        <v>302.88</v>
      </c>
      <c r="D69" s="24">
        <v>1817.28</v>
      </c>
      <c r="E69" s="24">
        <v>1817.28</v>
      </c>
      <c r="F69" s="24">
        <f t="shared" si="7"/>
        <v>302.8799999999999</v>
      </c>
    </row>
    <row r="70" spans="2:6" ht="15">
      <c r="B70" s="24">
        <v>35</v>
      </c>
      <c r="C70" s="24">
        <v>0</v>
      </c>
      <c r="D70" s="24">
        <v>1325.1</v>
      </c>
      <c r="E70" s="24">
        <v>1325.1</v>
      </c>
      <c r="F70" s="24">
        <f t="shared" si="7"/>
        <v>0</v>
      </c>
    </row>
    <row r="71" spans="2:6" ht="15">
      <c r="B71" s="24">
        <f>SUM(B55:B70)</f>
        <v>626.8199999999999</v>
      </c>
      <c r="C71" s="24">
        <f>SUM(C55:C70)</f>
        <v>3270.7300000000005</v>
      </c>
      <c r="D71" s="24">
        <f>SUM(D55:D70)</f>
        <v>23731.439999999995</v>
      </c>
      <c r="E71" s="24">
        <f>SUM(E55:E70)</f>
        <v>23949.189999999995</v>
      </c>
      <c r="F71" s="24">
        <f>SUM(F55:F70)</f>
        <v>3052.9800000000005</v>
      </c>
    </row>
  </sheetData>
  <sheetProtection selectLockedCells="1" selectUnlockedCells="1"/>
  <mergeCells count="7">
    <mergeCell ref="A1:N1"/>
    <mergeCell ref="A3:N3"/>
    <mergeCell ref="A5:N5"/>
    <mergeCell ref="A7:A8"/>
    <mergeCell ref="B7:B8"/>
    <mergeCell ref="C7:G7"/>
    <mergeCell ref="H7:N7"/>
  </mergeCells>
  <printOptions/>
  <pageMargins left="0.7083333333333334" right="0.7083333333333334" top="0.7479166666666667" bottom="0" header="0.5118055555555555" footer="0.5118055555555555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2015-02-13T06:54:17Z</cp:lastPrinted>
  <dcterms:created xsi:type="dcterms:W3CDTF">2015-02-03T11:32:08Z</dcterms:created>
  <dcterms:modified xsi:type="dcterms:W3CDTF">2015-02-13T06:55:37Z</dcterms:modified>
  <cp:category/>
  <cp:version/>
  <cp:contentType/>
  <cp:contentStatus/>
</cp:coreProperties>
</file>